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11505" activeTab="0"/>
  </bookViews>
  <sheets>
    <sheet name="данные на ремонт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<sst xmlns="http://schemas.openxmlformats.org/spreadsheetml/2006/main" count="27" uniqueCount="24">
  <si>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№ п/п</t>
  </si>
  <si>
    <t>ТО - 2</t>
  </si>
  <si>
    <t>ТО - 3</t>
  </si>
  <si>
    <t>ТР - 1</t>
  </si>
  <si>
    <t>ТР - 2</t>
  </si>
  <si>
    <t>КР - 2</t>
  </si>
  <si>
    <t>КР-1</t>
  </si>
  <si>
    <t>ТР - 3</t>
  </si>
  <si>
    <t>дол.США</t>
  </si>
  <si>
    <t>тип ремонта</t>
  </si>
  <si>
    <t>количество ремонтов за срок службы (33 г) на один електровоз</t>
  </si>
  <si>
    <t>стоимость единицы ремонта</t>
  </si>
  <si>
    <t>стоимость за срок службы (33 г) на единицу</t>
  </si>
  <si>
    <t>стоимость за срок службы (33 г) на 36 электровозов</t>
  </si>
  <si>
    <t>в том числе расходы на зкипировочные материалы:  (то 2)</t>
  </si>
  <si>
    <t>расходы на песок</t>
  </si>
  <si>
    <t>расходы на тормозные колодки</t>
  </si>
  <si>
    <t>расходы на накладки полозов токоприемника</t>
  </si>
  <si>
    <t>расходы на смазку для системы гребнесмазывания</t>
  </si>
  <si>
    <t>ед.</t>
  </si>
  <si>
    <t>стоимость за один год на 36 электровозов</t>
  </si>
  <si>
    <t>дополнительные параметры для расчёта техническо-экономического обоснования</t>
  </si>
  <si>
    <t>Приложение №4</t>
  </si>
  <si>
    <t xml:space="preserve"> итого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</si>
</sst>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_([$€]\ * #,##0.00_);_([$€]\ * \(#,##0.00\);_([$€]\ * &quot;-&quot;??_);_(@_)"/>
    <numFmt numFmtId="189" formatCode="#,##0.000"/>
    <numFmt numFmtId="190" formatCode="0.00000"/>
    <numFmt numFmtId="191" formatCode="_-* #,##0.0\ _₽_-;\-* #,##0.0\ _₽_-;_-* &quot;-&quot;??\ _₽_-;_-@_-"/>
    <numFmt numFmtId="192" formatCode="_-* #,##0\ _₽_-;\-* #,##0\ _₽_-;_-* &quot;-&quot;??\ _₽_-;_-@_-"/>
  </numFmts>
  <fonts count="48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4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90" fontId="0" fillId="0" borderId="0" xfId="0" applyNumberFormat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92" fontId="8" fillId="0" borderId="10" xfId="42" applyNumberFormat="1" applyFont="1" applyBorder="1" applyAlignment="1">
      <alignment horizontal="left" vertical="center" wrapText="1"/>
    </xf>
    <xf numFmtId="192" fontId="0" fillId="0" borderId="10" xfId="42" applyNumberFormat="1" applyFont="1" applyBorder="1" applyAlignment="1">
      <alignment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Standard_110824_shift_factor" xfId="61"/>
    <cellStyle name="Title" xfId="62"/>
    <cellStyle name="Total" xfId="63"/>
    <cellStyle name="Warning Text" xfId="64"/>
    <cellStyle name="Денежный 2" xfId="65"/>
    <cellStyle name="Обычный 2" xfId="66"/>
    <cellStyle name="Обычный 2 2" xfId="67"/>
    <cellStyle name="Обычный 3" xfId="68"/>
    <cellStyle name="Обычный 3 2" xfId="69"/>
    <cellStyle name="Обычный 3 3" xfId="70"/>
    <cellStyle name="Обычный 4" xfId="71"/>
    <cellStyle name="Обычный 5" xfId="72"/>
    <cellStyle name="Обычный 6" xfId="73"/>
    <cellStyle name="Обычный 7" xfId="74"/>
    <cellStyle name="Процентный 2" xfId="75"/>
    <cellStyle name="Процентный 3" xfId="76"/>
    <cellStyle name="Процентный 4" xfId="77"/>
    <cellStyle name="Процентный 5" xfId="78"/>
    <cellStyle name="Финансовый 14" xfId="79"/>
    <cellStyle name="Финансовый 2" xfId="80"/>
    <cellStyle name="Финансовый 3" xfId="81"/>
    <cellStyle name="Финансовый 4" xfId="82"/>
    <cellStyle name="Финансовый 5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3" max="3" width="37.140625" style="0" customWidth="1"/>
    <col min="6" max="7" width="12.421875" style="0" customWidth="1"/>
    <col min="8" max="8" width="16.8515625" style="0" bestFit="1" customWidth="1"/>
    <col min="9" max="9" width="14.140625" style="7" customWidth="1"/>
  </cols>
  <sheetData>
    <row r="1" ht="15">
      <c r="H1" s="10" t="s">
        <v>22</v>
      </c>
    </row>
    <row r="2" ht="22.5" customHeight="1">
      <c r="C2" s="11" t="s">
        <v>21</v>
      </c>
    </row>
    <row r="3" spans="2:8" ht="114.75">
      <c r="B3" s="12" t="s">
        <v>0</v>
      </c>
      <c r="C3" s="1" t="s">
        <v>9</v>
      </c>
      <c r="D3" s="2" t="s">
        <v>10</v>
      </c>
      <c r="E3" s="2" t="s">
        <v>11</v>
      </c>
      <c r="F3" s="1" t="s">
        <v>12</v>
      </c>
      <c r="G3" s="1" t="s">
        <v>20</v>
      </c>
      <c r="H3" s="1" t="s">
        <v>13</v>
      </c>
    </row>
    <row r="4" spans="2:8" ht="15">
      <c r="B4" s="9">
        <v>1</v>
      </c>
      <c r="C4" s="1"/>
      <c r="D4" s="2" t="s">
        <v>19</v>
      </c>
      <c r="E4" s="2" t="s">
        <v>8</v>
      </c>
      <c r="F4" s="2" t="s">
        <v>8</v>
      </c>
      <c r="G4" s="2" t="s">
        <v>8</v>
      </c>
      <c r="H4" s="2" t="s">
        <v>8</v>
      </c>
    </row>
    <row r="5" spans="2:8" ht="15">
      <c r="B5" s="9">
        <v>2</v>
      </c>
      <c r="C5" s="2" t="s">
        <v>1</v>
      </c>
      <c r="D5" s="2">
        <v>5626</v>
      </c>
      <c r="E5" s="3">
        <v>240</v>
      </c>
      <c r="F5" s="4">
        <f>D5*E5</f>
        <v>1350240</v>
      </c>
      <c r="G5" s="4">
        <f>F5*36/33</f>
        <v>1472989.0909090908</v>
      </c>
      <c r="H5" s="4">
        <f>F5*36</f>
        <v>48608640</v>
      </c>
    </row>
    <row r="6" spans="2:8" ht="45">
      <c r="B6" s="9">
        <v>3</v>
      </c>
      <c r="C6" s="8" t="s">
        <v>14</v>
      </c>
      <c r="D6" s="2"/>
      <c r="E6" s="3"/>
      <c r="F6" s="4"/>
      <c r="G6" s="4"/>
      <c r="H6" s="4"/>
    </row>
    <row r="7" spans="2:8" ht="15">
      <c r="B7" s="9">
        <v>4</v>
      </c>
      <c r="C7" s="6" t="s">
        <v>15</v>
      </c>
      <c r="D7" s="2"/>
      <c r="E7" s="5">
        <v>2.49</v>
      </c>
      <c r="F7" s="4"/>
      <c r="G7" s="4"/>
      <c r="H7" s="4"/>
    </row>
    <row r="8" spans="2:8" ht="30">
      <c r="B8" s="9">
        <v>5</v>
      </c>
      <c r="C8" s="6" t="s">
        <v>18</v>
      </c>
      <c r="D8" s="2"/>
      <c r="E8" s="5">
        <v>0.2</v>
      </c>
      <c r="F8" s="4"/>
      <c r="G8" s="4"/>
      <c r="H8" s="4"/>
    </row>
    <row r="9" spans="2:8" ht="30">
      <c r="B9" s="9">
        <v>6</v>
      </c>
      <c r="C9" s="6" t="s">
        <v>16</v>
      </c>
      <c r="D9" s="2"/>
      <c r="E9" s="3">
        <v>6</v>
      </c>
      <c r="F9" s="4"/>
      <c r="G9" s="4"/>
      <c r="H9" s="4"/>
    </row>
    <row r="10" spans="2:8" ht="30">
      <c r="B10" s="9">
        <v>7</v>
      </c>
      <c r="C10" s="6" t="s">
        <v>17</v>
      </c>
      <c r="D10" s="2"/>
      <c r="E10" s="3">
        <v>3</v>
      </c>
      <c r="F10" s="4"/>
      <c r="G10" s="4"/>
      <c r="H10" s="4"/>
    </row>
    <row r="11" spans="2:8" ht="15">
      <c r="B11" s="9">
        <v>8</v>
      </c>
      <c r="C11" s="2" t="s">
        <v>2</v>
      </c>
      <c r="D11" s="2">
        <v>198</v>
      </c>
      <c r="E11" s="3">
        <v>960</v>
      </c>
      <c r="F11" s="14">
        <f aca="true" t="shared" si="0" ref="F11:F16">D11*E11</f>
        <v>190080</v>
      </c>
      <c r="G11" s="14">
        <f aca="true" t="shared" si="1" ref="G11:G16">F11*36/33</f>
        <v>207360</v>
      </c>
      <c r="H11" s="14">
        <f aca="true" t="shared" si="2" ref="H11:H16">F11*36</f>
        <v>6842880</v>
      </c>
    </row>
    <row r="12" spans="2:8" ht="15">
      <c r="B12" s="9">
        <v>9</v>
      </c>
      <c r="C12" s="2" t="s">
        <v>3</v>
      </c>
      <c r="D12" s="2">
        <v>177</v>
      </c>
      <c r="E12" s="3">
        <v>1750</v>
      </c>
      <c r="F12" s="14">
        <f t="shared" si="0"/>
        <v>309750</v>
      </c>
      <c r="G12" s="14">
        <f t="shared" si="1"/>
        <v>337909.0909090909</v>
      </c>
      <c r="H12" s="14">
        <f t="shared" si="2"/>
        <v>11151000</v>
      </c>
    </row>
    <row r="13" spans="2:8" ht="15">
      <c r="B13" s="9">
        <v>10</v>
      </c>
      <c r="C13" s="2" t="s">
        <v>4</v>
      </c>
      <c r="D13" s="2">
        <v>11</v>
      </c>
      <c r="E13" s="3">
        <v>3200</v>
      </c>
      <c r="F13" s="14">
        <f t="shared" si="0"/>
        <v>35200</v>
      </c>
      <c r="G13" s="14">
        <f t="shared" si="1"/>
        <v>38400</v>
      </c>
      <c r="H13" s="14">
        <f t="shared" si="2"/>
        <v>1267200</v>
      </c>
    </row>
    <row r="14" spans="2:8" ht="15">
      <c r="B14" s="9">
        <v>11</v>
      </c>
      <c r="C14" s="2" t="s">
        <v>7</v>
      </c>
      <c r="D14" s="2">
        <v>5</v>
      </c>
      <c r="E14" s="3">
        <v>54946</v>
      </c>
      <c r="F14" s="14">
        <f t="shared" si="0"/>
        <v>274730</v>
      </c>
      <c r="G14" s="14">
        <f t="shared" si="1"/>
        <v>299705.45454545453</v>
      </c>
      <c r="H14" s="14">
        <f t="shared" si="2"/>
        <v>9890280</v>
      </c>
    </row>
    <row r="15" spans="2:8" ht="15">
      <c r="B15" s="9">
        <v>12</v>
      </c>
      <c r="C15" s="2" t="s">
        <v>6</v>
      </c>
      <c r="D15" s="2">
        <v>3</v>
      </c>
      <c r="E15" s="3">
        <v>450000</v>
      </c>
      <c r="F15" s="14">
        <f t="shared" si="0"/>
        <v>1350000</v>
      </c>
      <c r="G15" s="14">
        <f t="shared" si="1"/>
        <v>1472727.2727272727</v>
      </c>
      <c r="H15" s="14">
        <f t="shared" si="2"/>
        <v>48600000</v>
      </c>
    </row>
    <row r="16" spans="2:8" ht="15">
      <c r="B16" s="9">
        <v>13</v>
      </c>
      <c r="C16" s="2" t="s">
        <v>5</v>
      </c>
      <c r="D16" s="2">
        <v>2</v>
      </c>
      <c r="E16" s="3">
        <v>720000</v>
      </c>
      <c r="F16" s="14">
        <f t="shared" si="0"/>
        <v>1440000</v>
      </c>
      <c r="G16" s="14">
        <f t="shared" si="1"/>
        <v>1570909.0909090908</v>
      </c>
      <c r="H16" s="14">
        <f t="shared" si="2"/>
        <v>51840000</v>
      </c>
    </row>
    <row r="17" spans="2:8" ht="15">
      <c r="B17" s="9">
        <v>14</v>
      </c>
      <c r="C17" s="12" t="s">
        <v>23</v>
      </c>
      <c r="D17" s="2"/>
      <c r="E17" s="2"/>
      <c r="F17" s="13">
        <f>SUM(F5:F16)</f>
        <v>4950000</v>
      </c>
      <c r="G17" s="13">
        <f>SUM(G5:G16)</f>
        <v>5400000</v>
      </c>
      <c r="H17" s="13">
        <f>SUM(H5:H16)</f>
        <v>178200000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Плюснина Ирина Павловна</dc:creator>
  <cp:keywords/>
  <dc:description/>
  <cp:lastModifiedBy>Mamuka Talakhadze</cp:lastModifiedBy>
  <cp:lastPrinted>2016-04-12T11:38:05Z</cp:lastPrinted>
  <dcterms:created xsi:type="dcterms:W3CDTF">2014-06-18T03:05:59Z</dcterms:created>
  <dcterms:modified xsi:type="dcterms:W3CDTF">2016-09-07T15:23:20Z</dcterms:modified>
  <cp:category/>
  <cp:version/>
  <cp:contentType/>
  <cp:contentStatus/>
</cp:coreProperties>
</file>